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hauenstein\Desktop\Methodology\NaViGate Playbook Templates\NaVigate Methodology\Discover &amp; Learn\"/>
    </mc:Choice>
  </mc:AlternateContent>
  <bookViews>
    <workbookView xWindow="0" yWindow="0" windowWidth="24000" windowHeight="9735" activeTab="2"/>
  </bookViews>
  <sheets>
    <sheet name="Issues_LookupValues" sheetId="4" r:id="rId1"/>
    <sheet name="Risk_Calculations" sheetId="5" r:id="rId2"/>
    <sheet name="Issues_List" sheetId="1" r:id="rId3"/>
    <sheet name="Risk_Register" sheetId="6" r:id="rId4"/>
    <sheet name="Issues_Dashboard" sheetId="3" r:id="rId5"/>
    <sheet name="Risk_Dashboard" sheetId="7" r:id="rId6"/>
  </sheets>
  <externalReferences>
    <externalReference r:id="rId7"/>
  </externalReferences>
  <definedNames>
    <definedName name="ImpactEntries">Issues_List!$E$3:$E$32</definedName>
    <definedName name="ImpactLookupList">Issues_LookupValues!$B$3:$B$5</definedName>
    <definedName name="StatusEntries">Issues_List!$F$3:$F$32</definedName>
    <definedName name="StatusLookupList">Issues_LookupValues!$C$3:$C$4</definedName>
  </definedNames>
  <calcPr calcId="152511"/>
</workbook>
</file>

<file path=xl/calcChain.xml><?xml version="1.0" encoding="utf-8"?>
<calcChain xmlns="http://schemas.openxmlformats.org/spreadsheetml/2006/main">
  <c r="K19" i="7" l="1"/>
  <c r="K18" i="7"/>
  <c r="E13" i="5"/>
  <c r="E12" i="5"/>
  <c r="E11" i="5"/>
  <c r="E10" i="5"/>
  <c r="E9" i="5"/>
  <c r="B13" i="5"/>
  <c r="B12" i="5"/>
  <c r="B11" i="5"/>
  <c r="B10" i="5"/>
  <c r="B9" i="5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E17" i="5"/>
  <c r="E16" i="5"/>
  <c r="K21" i="7" l="1"/>
  <c r="K20" i="7"/>
  <c r="F4" i="3"/>
  <c r="F5" i="3"/>
  <c r="F3" i="3"/>
  <c r="C4" i="3" l="1"/>
  <c r="C3" i="3"/>
</calcChain>
</file>

<file path=xl/comments1.xml><?xml version="1.0" encoding="utf-8"?>
<comments xmlns="http://schemas.openxmlformats.org/spreadsheetml/2006/main">
  <authors>
    <author xml:space="preserve"> </author>
  </authors>
  <commentList>
    <comment ref="F2" authorId="0" shapeId="0">
      <text>
        <r>
          <rPr>
            <b/>
            <sz val="8"/>
            <color indexed="81"/>
            <rFont val="Tahoma"/>
            <family val="2"/>
          </rPr>
          <t>How likely is this risk to occur?</t>
        </r>
      </text>
    </comment>
    <comment ref="G2" authorId="0" shapeId="0">
      <text>
        <r>
          <rPr>
            <b/>
            <sz val="8"/>
            <color indexed="81"/>
            <rFont val="Tahoma"/>
            <family val="2"/>
          </rPr>
          <t>Risks with a high impact (5) will result in a change to schedule, budget, or deliverables.  Low impact risks (1) are not likely to change budget, schedule, or deliverables.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K19" authorId="0" shapeId="0">
      <text>
        <r>
          <rPr>
            <b/>
            <sz val="8"/>
            <color indexed="81"/>
            <rFont val="Tahoma"/>
            <family val="2"/>
          </rPr>
          <t>Critical risks are both likely and have a high impact</t>
        </r>
      </text>
    </comment>
  </commentList>
</comments>
</file>

<file path=xl/sharedStrings.xml><?xml version="1.0" encoding="utf-8"?>
<sst xmlns="http://schemas.openxmlformats.org/spreadsheetml/2006/main" count="99" uniqueCount="59">
  <si>
    <t>Impact</t>
  </si>
  <si>
    <t>Low</t>
  </si>
  <si>
    <t>Medium</t>
  </si>
  <si>
    <t>High</t>
  </si>
  <si>
    <t>Issue</t>
  </si>
  <si>
    <t>Issue with high impact to project</t>
  </si>
  <si>
    <t>Issue with low impact to the project</t>
  </si>
  <si>
    <t>Status</t>
  </si>
  <si>
    <t>Open</t>
  </si>
  <si>
    <t>Closed</t>
  </si>
  <si>
    <t>Assigned To</t>
  </si>
  <si>
    <t>Medium and Open</t>
  </si>
  <si>
    <t>High and Closed</t>
  </si>
  <si>
    <t>Mitigation Plan or Resolution</t>
  </si>
  <si>
    <t>Date Closed</t>
  </si>
  <si>
    <t>Date Opened</t>
  </si>
  <si>
    <t>IMPACT</t>
  </si>
  <si>
    <t>STATUS</t>
  </si>
  <si>
    <t>ID #</t>
  </si>
  <si>
    <t>Open Impact</t>
  </si>
  <si>
    <t>&gt;0</t>
  </si>
  <si>
    <t>Probability</t>
  </si>
  <si>
    <t>&lt;.2</t>
  </si>
  <si>
    <t>&gt;=.2</t>
  </si>
  <si>
    <t>&lt;.4</t>
  </si>
  <si>
    <t>&gt;=.4</t>
  </si>
  <si>
    <t>&lt;.6</t>
  </si>
  <si>
    <t>&gt;=.6</t>
  </si>
  <si>
    <t>&lt;.8</t>
  </si>
  <si>
    <t>&gt;=.8</t>
  </si>
  <si>
    <t>&lt; 20%</t>
  </si>
  <si>
    <t>Low - Medium</t>
  </si>
  <si>
    <t>20% - 40%</t>
  </si>
  <si>
    <t>40% - 60%</t>
  </si>
  <si>
    <t>Medium - High</t>
  </si>
  <si>
    <t>60% - 80%</t>
  </si>
  <si>
    <t>&gt;80%</t>
  </si>
  <si>
    <t>Hi Risk</t>
  </si>
  <si>
    <t>&gt;3</t>
  </si>
  <si>
    <t>Count Risks</t>
  </si>
  <si>
    <t>#</t>
  </si>
  <si>
    <t>Date
Identified</t>
  </si>
  <si>
    <t>Category</t>
  </si>
  <si>
    <t>Risk &amp; Impact</t>
  </si>
  <si>
    <t>Exposure</t>
  </si>
  <si>
    <t>Mitigation Cost</t>
  </si>
  <si>
    <t>Scope</t>
  </si>
  <si>
    <t>Risk which is not likely to occur, but would derail project if it does</t>
  </si>
  <si>
    <t>Schedule</t>
  </si>
  <si>
    <t>Risk which is likely to occur, but has a low impact to the project</t>
  </si>
  <si>
    <t>Risk which may or may not occur, and would have a high impact</t>
  </si>
  <si>
    <t>Risk which may occur, and have slight impact</t>
  </si>
  <si>
    <t>Risk which is likely to occur, and would have a significant impact to the project</t>
  </si>
  <si>
    <t>Risk which is not likely to occur, and would have a low project impact</t>
  </si>
  <si>
    <t>Risks:</t>
  </si>
  <si>
    <t>Critical:</t>
  </si>
  <si>
    <t>Impactful:</t>
  </si>
  <si>
    <t>Probable:</t>
  </si>
  <si>
    <r>
      <t xml:space="preserve">Mitigation Plan 
</t>
    </r>
    <r>
      <rPr>
        <i/>
        <sz val="8"/>
        <color theme="0"/>
        <rFont val="Arial"/>
        <family val="2"/>
      </rPr>
      <t>(Accept, Mitigate, Transfer, Avoid)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</si>
</sst>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-409]d\-mmm\-yy;@"/>
    <numFmt numFmtId="165" formatCode="_(&quot;$&quot;* #,##0_);_(&quot;$&quot;* \(#,##0\);_(&quot;$&quot;* &quot;-&quot;??_);_(@_)"/>
  </numFmts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rial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  <scheme val="minor"/>
    </font>
    <font>
      <b/>
      <sz val="8"/>
      <color indexed="81"/>
      <name val="Tahoma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theme="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2" borderId="1" applyNumberFormat="0" applyProtection="0"/>
    <xf numFmtId="44" fontId="3" fillId="0" borderId="0" applyFont="0" applyFill="0" applyBorder="0" applyAlignment="0" applyProtection="0"/>
    <xf numFmtId="0" fontId="1" fillId="3" borderId="1"/>
    <xf numFmtId="0" fontId="3" fillId="0" borderId="0"/>
    <xf numFmtId="0" fontId="4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5" fillId="0" borderId="0" xfId="1" applyFont="1" applyFill="1" applyBorder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vertical="top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top"/>
    </xf>
    <xf numFmtId="0" fontId="6" fillId="0" borderId="11" xfId="0" applyFont="1" applyBorder="1" applyAlignment="1">
      <alignment vertical="top"/>
    </xf>
    <xf numFmtId="0" fontId="8" fillId="0" borderId="0" xfId="0" applyFont="1"/>
    <xf numFmtId="0" fontId="7" fillId="4" borderId="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top" wrapText="1"/>
    </xf>
    <xf numFmtId="164" fontId="6" fillId="0" borderId="10" xfId="0" applyNumberFormat="1" applyFont="1" applyBorder="1" applyAlignment="1">
      <alignment horizontal="center" vertical="top" wrapText="1"/>
    </xf>
    <xf numFmtId="0" fontId="7" fillId="4" borderId="3" xfId="1" applyFont="1" applyFill="1" applyBorder="1" applyAlignment="1">
      <alignment horizontal="center" vertical="center" wrapText="1"/>
    </xf>
    <xf numFmtId="0" fontId="9" fillId="0" borderId="16" xfId="0" applyFont="1" applyFill="1" applyBorder="1"/>
    <xf numFmtId="0" fontId="9" fillId="0" borderId="16" xfId="0" applyFont="1" applyFill="1" applyBorder="1" applyAlignment="1">
      <alignment horizontal="center"/>
    </xf>
    <xf numFmtId="0" fontId="8" fillId="0" borderId="0" xfId="0" applyFont="1" applyFill="1"/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10" fillId="0" borderId="0" xfId="0" applyFont="1"/>
    <xf numFmtId="0" fontId="0" fillId="2" borderId="0" xfId="0" applyFill="1"/>
    <xf numFmtId="0" fontId="0" fillId="0" borderId="0" xfId="0" applyFill="1"/>
    <xf numFmtId="0" fontId="12" fillId="0" borderId="0" xfId="0" applyFont="1" applyAlignment="1">
      <alignment horizontal="left" vertical="top"/>
    </xf>
    <xf numFmtId="14" fontId="12" fillId="0" borderId="0" xfId="0" applyNumberFormat="1" applyFont="1" applyAlignment="1">
      <alignment horizontal="left" vertical="top"/>
    </xf>
    <xf numFmtId="0" fontId="12" fillId="0" borderId="0" xfId="0" applyFont="1" applyAlignment="1">
      <alignment vertical="top" wrapText="1"/>
    </xf>
    <xf numFmtId="9" fontId="12" fillId="0" borderId="0" xfId="7" applyFont="1" applyAlignment="1">
      <alignment vertical="top"/>
    </xf>
    <xf numFmtId="0" fontId="12" fillId="0" borderId="0" xfId="0" applyFont="1" applyAlignment="1">
      <alignment vertical="top"/>
    </xf>
    <xf numFmtId="1" fontId="12" fillId="5" borderId="0" xfId="0" applyNumberFormat="1" applyFont="1" applyFill="1" applyAlignment="1">
      <alignment vertical="top"/>
    </xf>
    <xf numFmtId="165" fontId="12" fillId="0" borderId="0" xfId="6" applyNumberFormat="1" applyFont="1" applyAlignment="1">
      <alignment vertical="top" wrapText="1"/>
    </xf>
    <xf numFmtId="0" fontId="0" fillId="0" borderId="21" xfId="0" applyBorder="1"/>
    <xf numFmtId="0" fontId="0" fillId="2" borderId="22" xfId="0" applyFill="1" applyBorder="1"/>
    <xf numFmtId="0" fontId="10" fillId="2" borderId="23" xfId="0" applyFont="1" applyFill="1" applyBorder="1" applyAlignment="1">
      <alignment horizontal="right"/>
    </xf>
    <xf numFmtId="0" fontId="0" fillId="2" borderId="24" xfId="0" applyFill="1" applyBorder="1" applyAlignment="1">
      <alignment horizontal="center"/>
    </xf>
    <xf numFmtId="0" fontId="0" fillId="2" borderId="25" xfId="0" applyFill="1" applyBorder="1"/>
    <xf numFmtId="0" fontId="10" fillId="2" borderId="0" xfId="0" applyFont="1" applyFill="1" applyBorder="1" applyAlignment="1">
      <alignment horizontal="right"/>
    </xf>
    <xf numFmtId="0" fontId="0" fillId="2" borderId="26" xfId="0" applyFill="1" applyBorder="1" applyAlignment="1">
      <alignment horizontal="center"/>
    </xf>
    <xf numFmtId="0" fontId="0" fillId="2" borderId="27" xfId="0" applyFill="1" applyBorder="1"/>
    <xf numFmtId="0" fontId="10" fillId="2" borderId="1" xfId="0" applyFont="1" applyFill="1" applyBorder="1" applyAlignment="1">
      <alignment horizontal="right"/>
    </xf>
    <xf numFmtId="0" fontId="0" fillId="2" borderId="28" xfId="0" applyFill="1" applyBorder="1" applyAlignment="1">
      <alignment horizontal="center"/>
    </xf>
    <xf numFmtId="0" fontId="10" fillId="0" borderId="0" xfId="0" applyFont="1" applyAlignment="1">
      <alignment horizontal="right"/>
    </xf>
    <xf numFmtId="0" fontId="11" fillId="0" borderId="1" xfId="1" applyFont="1" applyFill="1"/>
    <xf numFmtId="0" fontId="14" fillId="4" borderId="3" xfId="1" applyFont="1" applyFill="1" applyBorder="1" applyAlignment="1">
      <alignment horizontal="center"/>
    </xf>
    <xf numFmtId="14" fontId="14" fillId="4" borderId="3" xfId="1" applyNumberFormat="1" applyFont="1" applyFill="1" applyBorder="1" applyAlignment="1">
      <alignment horizontal="center" wrapText="1"/>
    </xf>
    <xf numFmtId="0" fontId="14" fillId="4" borderId="3" xfId="1" applyFont="1" applyFill="1" applyBorder="1" applyAlignment="1">
      <alignment horizontal="center" wrapText="1"/>
    </xf>
    <xf numFmtId="9" fontId="14" fillId="4" borderId="3" xfId="1" applyNumberFormat="1" applyFont="1" applyFill="1" applyBorder="1" applyAlignment="1">
      <alignment horizontal="center" textRotation="45"/>
    </xf>
    <xf numFmtId="0" fontId="14" fillId="4" borderId="3" xfId="1" applyFont="1" applyFill="1" applyBorder="1" applyAlignment="1">
      <alignment horizontal="center" textRotation="45"/>
    </xf>
    <xf numFmtId="1" fontId="14" fillId="4" borderId="3" xfId="1" applyNumberFormat="1" applyFont="1" applyFill="1" applyBorder="1" applyAlignment="1">
      <alignment horizontal="center" textRotation="45"/>
    </xf>
    <xf numFmtId="165" fontId="14" fillId="4" borderId="3" xfId="6" applyNumberFormat="1" applyFont="1" applyFill="1" applyBorder="1" applyAlignment="1">
      <alignment horizontal="center" wrapText="1"/>
    </xf>
    <xf numFmtId="14" fontId="12" fillId="0" borderId="2" xfId="0" applyNumberFormat="1" applyFont="1" applyBorder="1" applyAlignment="1">
      <alignment horizontal="left" vertical="top"/>
    </xf>
    <xf numFmtId="0" fontId="12" fillId="0" borderId="2" xfId="0" applyFont="1" applyBorder="1" applyAlignment="1">
      <alignment vertical="top" wrapText="1"/>
    </xf>
    <xf numFmtId="9" fontId="12" fillId="0" borderId="2" xfId="7" applyFont="1" applyBorder="1" applyAlignment="1">
      <alignment vertical="top"/>
    </xf>
    <xf numFmtId="0" fontId="12" fillId="0" borderId="2" xfId="0" applyFont="1" applyBorder="1" applyAlignment="1">
      <alignment vertical="top"/>
    </xf>
    <xf numFmtId="1" fontId="12" fillId="5" borderId="2" xfId="0" applyNumberFormat="1" applyFont="1" applyFill="1" applyBorder="1" applyAlignment="1">
      <alignment vertical="top"/>
    </xf>
    <xf numFmtId="165" fontId="12" fillId="0" borderId="2" xfId="6" applyNumberFormat="1" applyFont="1" applyBorder="1" applyAlignment="1">
      <alignment vertical="top" wrapText="1"/>
    </xf>
    <xf numFmtId="0" fontId="12" fillId="0" borderId="4" xfId="0" applyFont="1" applyBorder="1" applyAlignment="1">
      <alignment horizontal="left" vertical="top"/>
    </xf>
    <xf numFmtId="14" fontId="12" fillId="0" borderId="5" xfId="0" applyNumberFormat="1" applyFont="1" applyBorder="1" applyAlignment="1">
      <alignment horizontal="left" vertical="top"/>
    </xf>
    <xf numFmtId="0" fontId="12" fillId="0" borderId="5" xfId="0" applyFont="1" applyBorder="1" applyAlignment="1">
      <alignment vertical="top" wrapText="1"/>
    </xf>
    <xf numFmtId="9" fontId="12" fillId="0" borderId="5" xfId="7" applyFont="1" applyBorder="1" applyAlignment="1">
      <alignment vertical="top"/>
    </xf>
    <xf numFmtId="0" fontId="12" fillId="0" borderId="5" xfId="0" applyFont="1" applyBorder="1" applyAlignment="1">
      <alignment vertical="top"/>
    </xf>
    <xf numFmtId="1" fontId="12" fillId="5" borderId="5" xfId="0" applyNumberFormat="1" applyFont="1" applyFill="1" applyBorder="1" applyAlignment="1">
      <alignment vertical="top"/>
    </xf>
    <xf numFmtId="165" fontId="12" fillId="0" borderId="5" xfId="6" applyNumberFormat="1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2" fillId="0" borderId="7" xfId="0" applyFont="1" applyBorder="1" applyAlignment="1">
      <alignment horizontal="left" vertical="top"/>
    </xf>
    <xf numFmtId="0" fontId="12" fillId="0" borderId="8" xfId="0" applyFont="1" applyBorder="1" applyAlignment="1">
      <alignment vertical="top" wrapText="1"/>
    </xf>
    <xf numFmtId="0" fontId="12" fillId="0" borderId="9" xfId="0" applyFont="1" applyBorder="1" applyAlignment="1">
      <alignment horizontal="left" vertical="top"/>
    </xf>
    <xf numFmtId="14" fontId="12" fillId="0" borderId="10" xfId="0" applyNumberFormat="1" applyFont="1" applyBorder="1" applyAlignment="1">
      <alignment horizontal="left" vertical="top"/>
    </xf>
    <xf numFmtId="0" fontId="12" fillId="0" borderId="10" xfId="0" applyFont="1" applyBorder="1" applyAlignment="1">
      <alignment vertical="top" wrapText="1"/>
    </xf>
    <xf numFmtId="9" fontId="12" fillId="0" borderId="10" xfId="7" applyFont="1" applyBorder="1" applyAlignment="1">
      <alignment vertical="top"/>
    </xf>
    <xf numFmtId="0" fontId="12" fillId="0" borderId="10" xfId="0" applyFont="1" applyBorder="1" applyAlignment="1">
      <alignment vertical="top"/>
    </xf>
    <xf numFmtId="1" fontId="12" fillId="5" borderId="10" xfId="0" applyNumberFormat="1" applyFont="1" applyFill="1" applyBorder="1" applyAlignment="1">
      <alignment vertical="top"/>
    </xf>
    <xf numFmtId="165" fontId="12" fillId="0" borderId="10" xfId="6" applyNumberFormat="1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</cellXfs>
  <cellStyles count="8">
    <cellStyle name="Currency" xfId="6" builtinId="4"/>
    <cellStyle name="Currency 2" xfId="2"/>
    <cellStyle name="Filled" xfId="3"/>
    <cellStyle name="Heading" xfId="1"/>
    <cellStyle name="Normal" xfId="0" builtinId="0"/>
    <cellStyle name="Normal 2" xfId="4"/>
    <cellStyle name="Normal 3" xfId="5"/>
    <cellStyle name="Percent" xfId="7" builtinId="5"/>
  </cellStyles>
  <dxfs count="3">
    <dxf>
      <font>
        <color theme="1" tint="0.34998626667073579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CF3F3F"/>
      <color rgb="FFFFFF66"/>
      <color rgb="FFFFFF99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17965907127897E-2"/>
          <c:y val="0.19973009446693682"/>
          <c:w val="0.86988631152383766"/>
          <c:h val="0.44355425207476595"/>
        </c:manualLayout>
      </c:layout>
      <c:barChart>
        <c:barDir val="col"/>
        <c:grouping val="stacked"/>
        <c:varyColors val="0"/>
        <c:ser>
          <c:idx val="0"/>
          <c:order val="0"/>
          <c:tx>
            <c:v>Project Risks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Issues_Dashboard!$E$3:$E$5</c:f>
              <c:strCache>
                <c:ptCount val="3"/>
                <c:pt idx="0">
                  <c:v>High</c:v>
                </c:pt>
                <c:pt idx="1">
                  <c:v>Medium</c:v>
                </c:pt>
                <c:pt idx="2">
                  <c:v>Low</c:v>
                </c:pt>
              </c:strCache>
            </c:strRef>
          </c:cat>
          <c:val>
            <c:numRef>
              <c:f>Issues_Dashboard!$F$3:$F$5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493748168"/>
        <c:axId val="541880120"/>
      </c:barChart>
      <c:catAx>
        <c:axId val="493748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880120"/>
        <c:crosses val="autoZero"/>
        <c:auto val="1"/>
        <c:lblAlgn val="ctr"/>
        <c:lblOffset val="100"/>
        <c:noMultiLvlLbl val="0"/>
      </c:catAx>
      <c:valAx>
        <c:axId val="541880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748168"/>
        <c:crosses val="autoZero"/>
        <c:crossBetween val="between"/>
        <c:majorUnit val="1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&amp;L&amp;"-,Bold"&amp;14Issue Analysis</c:oddHeader>
    </c:headerFooter>
    <c:pageMargins b="0.75000000000000122" l="0.70000000000000062" r="0.70000000000000062" t="0.75000000000000122" header="0.30000000000000032" footer="0.30000000000000032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Issues</a:t>
            </a:r>
            <a:r>
              <a:rPr lang="en-US" baseline="0"/>
              <a:t> by Status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Issues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Issues_Dashboard!$B$3:$B$4</c:f>
              <c:strCache>
                <c:ptCount val="2"/>
                <c:pt idx="0">
                  <c:v>Open</c:v>
                </c:pt>
                <c:pt idx="1">
                  <c:v>Closed</c:v>
                </c:pt>
              </c:strCache>
            </c:strRef>
          </c:cat>
          <c:val>
            <c:numRef>
              <c:f>Issues_Dashboard!$C$3:$C$4</c:f>
              <c:numCache>
                <c:formatCode>General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881296"/>
        <c:axId val="541881688"/>
      </c:barChart>
      <c:catAx>
        <c:axId val="5418812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881688"/>
        <c:crosses val="autoZero"/>
        <c:auto val="1"/>
        <c:lblAlgn val="ctr"/>
        <c:lblOffset val="100"/>
        <c:noMultiLvlLbl val="0"/>
      </c:catAx>
      <c:valAx>
        <c:axId val="541881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8812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Risk_Register!$G$2</c:f>
              <c:strCache>
                <c:ptCount val="1"/>
                <c:pt idx="0">
                  <c:v>Impact</c:v>
                </c:pt>
              </c:strCache>
            </c:strRef>
          </c:tx>
          <c:spPr>
            <a:ln w="28575">
              <a:noFill/>
            </a:ln>
          </c:spPr>
          <c:xVal>
            <c:numRef>
              <c:f>Risk_Register!$F$3:$F$20</c:f>
              <c:numCache>
                <c:formatCode>0%</c:formatCode>
                <c:ptCount val="18"/>
                <c:pt idx="0">
                  <c:v>0.1</c:v>
                </c:pt>
                <c:pt idx="1">
                  <c:v>0.9</c:v>
                </c:pt>
                <c:pt idx="2">
                  <c:v>0.5</c:v>
                </c:pt>
                <c:pt idx="3">
                  <c:v>0.6</c:v>
                </c:pt>
                <c:pt idx="4">
                  <c:v>0.85</c:v>
                </c:pt>
                <c:pt idx="5">
                  <c:v>0.2</c:v>
                </c:pt>
              </c:numCache>
            </c:numRef>
          </c:xVal>
          <c:yVal>
            <c:numRef>
              <c:f>Risk_Register!$G$3:$G$20</c:f>
              <c:numCache>
                <c:formatCode>General</c:formatCode>
                <c:ptCount val="18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875088"/>
        <c:axId val="564875480"/>
      </c:scatterChart>
      <c:valAx>
        <c:axId val="5648750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Risk Probability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564875480"/>
        <c:crosses val="autoZero"/>
        <c:crossBetween val="midCat"/>
      </c:valAx>
      <c:valAx>
        <c:axId val="564875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Risk Impact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648750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17965907127897E-2"/>
          <c:y val="0.19973009446693676"/>
          <c:w val="0.8728426144184217"/>
          <c:h val="0.44355425207476595"/>
        </c:manualLayout>
      </c:layout>
      <c:barChart>
        <c:barDir val="col"/>
        <c:grouping val="stacked"/>
        <c:varyColors val="0"/>
        <c:ser>
          <c:idx val="0"/>
          <c:order val="0"/>
          <c:tx>
            <c:v>Project Risks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Risk_Calculations!$A$9:$A$13</c:f>
              <c:strCache>
                <c:ptCount val="5"/>
                <c:pt idx="0">
                  <c:v>Low</c:v>
                </c:pt>
                <c:pt idx="1">
                  <c:v>Low - Medium</c:v>
                </c:pt>
                <c:pt idx="2">
                  <c:v>Medium</c:v>
                </c:pt>
                <c:pt idx="3">
                  <c:v>Medium - High</c:v>
                </c:pt>
                <c:pt idx="4">
                  <c:v>High</c:v>
                </c:pt>
              </c:strCache>
            </c:strRef>
          </c:cat>
          <c:val>
            <c:numRef>
              <c:f>Risk_Calculations!$B$9:$B$13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448644096"/>
        <c:axId val="448644488"/>
      </c:barChart>
      <c:catAx>
        <c:axId val="448644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48644488"/>
        <c:crosses val="autoZero"/>
        <c:auto val="1"/>
        <c:lblAlgn val="ctr"/>
        <c:lblOffset val="100"/>
        <c:noMultiLvlLbl val="0"/>
      </c:catAx>
      <c:valAx>
        <c:axId val="448644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4486440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17965907127897E-2"/>
          <c:y val="0.19973009446693682"/>
          <c:w val="0.87284261441842215"/>
          <c:h val="0.44355425207476595"/>
        </c:manualLayout>
      </c:layout>
      <c:barChart>
        <c:barDir val="col"/>
        <c:grouping val="stacked"/>
        <c:varyColors val="0"/>
        <c:ser>
          <c:idx val="0"/>
          <c:order val="0"/>
          <c:tx>
            <c:v>Project Risks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Risk_Calculations!$D$9:$D$13</c:f>
              <c:strCache>
                <c:ptCount val="5"/>
                <c:pt idx="0">
                  <c:v>&lt; 20%</c:v>
                </c:pt>
                <c:pt idx="1">
                  <c:v>20% - 40%</c:v>
                </c:pt>
                <c:pt idx="2">
                  <c:v>40% - 60%</c:v>
                </c:pt>
                <c:pt idx="3">
                  <c:v>60% - 80%</c:v>
                </c:pt>
                <c:pt idx="4">
                  <c:v>&gt;80%</c:v>
                </c:pt>
              </c:strCache>
            </c:strRef>
          </c:cat>
          <c:val>
            <c:numRef>
              <c:f>Risk_Calculations!$E$9:$E$13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448645272"/>
        <c:axId val="448645664"/>
      </c:barChart>
      <c:catAx>
        <c:axId val="448645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48645664"/>
        <c:crosses val="autoZero"/>
        <c:auto val="1"/>
        <c:lblAlgn val="ctr"/>
        <c:lblOffset val="100"/>
        <c:noMultiLvlLbl val="0"/>
      </c:catAx>
      <c:valAx>
        <c:axId val="448645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4486452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485775</xdr:colOff>
      <xdr:row>8</xdr:row>
      <xdr:rowOff>66675</xdr:rowOff>
    </xdr:from>
    <xdr:to>
      <xdr:col>13</xdr:col>
      <xdr:colOff>66675</xdr:colOff>
      <xdr:row>21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8</xdr:row>
      <xdr:rowOff>76200</xdr:rowOff>
    </xdr:from>
    <xdr:to>
      <xdr:col>6</xdr:col>
      <xdr:colOff>571500</xdr:colOff>
      <xdr:row>21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0.16914</cdr:x>
      <cdr:y>0.03239</cdr:y>
    </cdr:from>
    <cdr:to>
      <cdr:x>0.93041</cdr:x>
      <cdr:y>0.1336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5091" y="80214"/>
          <a:ext cx="2813434" cy="250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1800" b="1" baseline="0"/>
            <a:t>Open Issues by Impact</a:t>
          </a:r>
          <a:endParaRPr lang="en-US" sz="18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15</xdr:row>
      <xdr:rowOff>9525</xdr:rowOff>
    </xdr:from>
    <xdr:to>
      <xdr:col>7</xdr:col>
      <xdr:colOff>85725</xdr:colOff>
      <xdr:row>30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171451</xdr:colOff>
      <xdr:row>0</xdr:row>
      <xdr:rowOff>190499</xdr:rowOff>
    </xdr:from>
    <xdr:to>
      <xdr:col>6</xdr:col>
      <xdr:colOff>295275</xdr:colOff>
      <xdr:row>13</xdr:row>
      <xdr:rowOff>180974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628650</xdr:colOff>
      <xdr:row>0</xdr:row>
      <xdr:rowOff>180975</xdr:rowOff>
    </xdr:from>
    <xdr:to>
      <xdr:col>13</xdr:col>
      <xdr:colOff>335280</xdr:colOff>
      <xdr:row>13</xdr:row>
      <xdr:rowOff>171450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0.4537</cdr:x>
      <cdr:y>0.06231</cdr:y>
    </cdr:from>
    <cdr:to>
      <cdr:x>0.7757</cdr:x>
      <cdr:y>0.47559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108906" y="190501"/>
          <a:ext cx="1496692" cy="1263640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>
            <a:alpha val="25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0.12191</cdr:x>
      <cdr:y>0.07165</cdr:y>
    </cdr:from>
    <cdr:to>
      <cdr:x>0.45287</cdr:x>
      <cdr:y>0.47975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566662" y="209517"/>
          <a:ext cx="1538368" cy="1193356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>
            <a:alpha val="25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0.45139</cdr:x>
      <cdr:y>0.47352</cdr:y>
    </cdr:from>
    <cdr:to>
      <cdr:x>0.77778</cdr:x>
      <cdr:y>0.81308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2098146" y="1447799"/>
          <a:ext cx="1517121" cy="10382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>
            <a:alpha val="25000"/>
          </a:srgbClr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Arial"/>
            </a:defRPr>
          </a:lvl1pPr>
          <a:lvl2pPr marL="457200" indent="0">
            <a:defRPr sz="1100">
              <a:solidFill>
                <a:sysClr val="window" lastClr="FFFFFF"/>
              </a:solidFill>
              <a:latin typeface="Arial"/>
            </a:defRPr>
          </a:lvl2pPr>
          <a:lvl3pPr marL="914400" indent="0">
            <a:defRPr sz="1100">
              <a:solidFill>
                <a:sysClr val="window" lastClr="FFFFFF"/>
              </a:solidFill>
              <a:latin typeface="Arial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Arial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Arial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Arial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Arial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Arial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Arial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0.31422</cdr:x>
      <cdr:y>0.03239</cdr:y>
    </cdr:from>
    <cdr:to>
      <cdr:x>0.67304</cdr:x>
      <cdr:y>0.1336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09699" y="76201"/>
          <a:ext cx="16097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1"/>
            <a:t>Risk Impact</a:t>
          </a:r>
        </a:p>
      </cdr:txBody>
    </cdr:sp>
  </cdr:relSizeAnchor>
  <cdr:relSizeAnchor xmlns:cdr="http://schemas.openxmlformats.org/drawingml/2006/chartDrawing">
    <cdr:from>
      <cdr:x>0.31422</cdr:x>
      <cdr:y>0.03239</cdr:y>
    </cdr:from>
    <cdr:to>
      <cdr:x>0.67304</cdr:x>
      <cdr:y>0.1336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409699" y="76201"/>
          <a:ext cx="16097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1"/>
            <a:t>Risk Impact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0.31422</cdr:x>
      <cdr:y>0.03239</cdr:y>
    </cdr:from>
    <cdr:to>
      <cdr:x>0.67304</cdr:x>
      <cdr:y>0.1336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09699" y="76201"/>
          <a:ext cx="16097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1"/>
            <a:t>Risk Probability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ject%20Management%20-%20Risk%20Register%20Template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s"/>
      <sheetName val="Analysis"/>
      <sheetName val="Calculations"/>
    </sheetNames>
    <sheetDataSet>
      <sheetData sheetId="0">
        <row r="1">
          <cell r="A1" t="str">
            <v>#</v>
          </cell>
          <cell r="B1" t="str">
            <v>Date
Identified</v>
          </cell>
          <cell r="C1" t="str">
            <v>Category</v>
          </cell>
          <cell r="D1" t="str">
            <v>Risk &amp; Impact</v>
          </cell>
          <cell r="E1" t="str">
            <v>Probability</v>
          </cell>
          <cell r="F1" t="str">
            <v>Impact</v>
          </cell>
          <cell r="G1" t="str">
            <v>Exposure</v>
          </cell>
          <cell r="H1" t="str">
            <v>Mitigation Plan 
(Accept, Mitigate, Transfer, Avoid)</v>
          </cell>
        </row>
        <row r="2">
          <cell r="A2">
            <v>1</v>
          </cell>
          <cell r="B2">
            <v>39814</v>
          </cell>
          <cell r="C2" t="str">
            <v>Scope</v>
          </cell>
          <cell r="D2" t="str">
            <v>Risk which is not likely to occur, but would derail project if it does</v>
          </cell>
          <cell r="E2">
            <v>0.1</v>
          </cell>
          <cell r="F2">
            <v>5</v>
          </cell>
          <cell r="G2">
            <v>1</v>
          </cell>
        </row>
        <row r="3">
          <cell r="A3">
            <v>2</v>
          </cell>
          <cell r="B3">
            <v>40524</v>
          </cell>
          <cell r="C3" t="str">
            <v>Schedule</v>
          </cell>
          <cell r="D3" t="str">
            <v>Risk which is likely to occur, but has a low impact to the project</v>
          </cell>
          <cell r="E3">
            <v>0.9</v>
          </cell>
          <cell r="F3">
            <v>2</v>
          </cell>
          <cell r="G3">
            <v>2</v>
          </cell>
        </row>
        <row r="4">
          <cell r="A4">
            <v>3</v>
          </cell>
          <cell r="D4" t="str">
            <v>Risk which may or may not occur, and would have a high impact</v>
          </cell>
          <cell r="E4">
            <v>0.5</v>
          </cell>
          <cell r="F4">
            <v>5</v>
          </cell>
          <cell r="G4">
            <v>3</v>
          </cell>
        </row>
        <row r="5">
          <cell r="A5">
            <v>4</v>
          </cell>
          <cell r="D5" t="str">
            <v>Risk which may occur, and have slight impact</v>
          </cell>
          <cell r="E5">
            <v>0.6</v>
          </cell>
          <cell r="F5">
            <v>3</v>
          </cell>
          <cell r="G5">
            <v>2</v>
          </cell>
        </row>
        <row r="6">
          <cell r="A6">
            <v>5</v>
          </cell>
          <cell r="D6" t="str">
            <v>Risk which is likely to occur, and would have a significant impact to the project</v>
          </cell>
          <cell r="E6">
            <v>0.85</v>
          </cell>
          <cell r="F6">
            <v>4</v>
          </cell>
          <cell r="G6">
            <v>3</v>
          </cell>
        </row>
        <row r="7">
          <cell r="A7">
            <v>6</v>
          </cell>
          <cell r="D7" t="str">
            <v>Risk which is not likely to occur, and would have a low project impact</v>
          </cell>
          <cell r="E7">
            <v>0.2</v>
          </cell>
          <cell r="F7">
            <v>1</v>
          </cell>
          <cell r="G7">
            <v>0</v>
          </cell>
        </row>
        <row r="8">
          <cell r="A8">
            <v>7</v>
          </cell>
          <cell r="G8" t="str">
            <v/>
          </cell>
        </row>
        <row r="9">
          <cell r="A9">
            <v>8</v>
          </cell>
          <cell r="G9" t="str">
            <v/>
          </cell>
        </row>
        <row r="10">
          <cell r="A10">
            <v>9</v>
          </cell>
          <cell r="G10" t="str">
            <v/>
          </cell>
        </row>
        <row r="11">
          <cell r="A11">
            <v>10</v>
          </cell>
          <cell r="G11" t="str">
            <v/>
          </cell>
        </row>
        <row r="12">
          <cell r="A12">
            <v>11</v>
          </cell>
          <cell r="G12" t="str">
            <v/>
          </cell>
        </row>
        <row r="13">
          <cell r="A13">
            <v>12</v>
          </cell>
          <cell r="G13" t="str">
            <v/>
          </cell>
        </row>
        <row r="14">
          <cell r="A14">
            <v>13</v>
          </cell>
          <cell r="G14" t="str">
            <v/>
          </cell>
        </row>
        <row r="15">
          <cell r="A15">
            <v>14</v>
          </cell>
          <cell r="G15" t="str">
            <v/>
          </cell>
        </row>
        <row r="16">
          <cell r="A16">
            <v>15</v>
          </cell>
          <cell r="G16" t="str">
            <v/>
          </cell>
        </row>
        <row r="17">
          <cell r="A17">
            <v>16</v>
          </cell>
          <cell r="G17" t="str">
            <v/>
          </cell>
        </row>
        <row r="18">
          <cell r="A18">
            <v>17</v>
          </cell>
          <cell r="G18" t="str">
            <v/>
          </cell>
        </row>
        <row r="19">
          <cell r="A19">
            <v>18</v>
          </cell>
          <cell r="G19" t="str">
            <v/>
          </cell>
        </row>
        <row r="20">
          <cell r="A20">
            <v>19</v>
          </cell>
          <cell r="G20" t="str">
            <v/>
          </cell>
        </row>
        <row r="21">
          <cell r="A21">
            <v>20</v>
          </cell>
          <cell r="G21" t="str">
            <v/>
          </cell>
        </row>
        <row r="22">
          <cell r="A22">
            <v>21</v>
          </cell>
          <cell r="G22" t="str">
            <v/>
          </cell>
        </row>
        <row r="23">
          <cell r="A23">
            <v>22</v>
          </cell>
          <cell r="G23" t="str">
            <v/>
          </cell>
        </row>
        <row r="24">
          <cell r="A24">
            <v>23</v>
          </cell>
          <cell r="G24" t="str">
            <v/>
          </cell>
        </row>
        <row r="25">
          <cell r="A25">
            <v>24</v>
          </cell>
          <cell r="G25" t="str">
            <v/>
          </cell>
        </row>
        <row r="26">
          <cell r="A26">
            <v>25</v>
          </cell>
          <cell r="G26" t="str">
            <v/>
          </cell>
        </row>
        <row r="27">
          <cell r="A27">
            <v>26</v>
          </cell>
          <cell r="G27" t="str">
            <v/>
          </cell>
        </row>
        <row r="28">
          <cell r="A28">
            <v>27</v>
          </cell>
          <cell r="G28" t="str">
            <v/>
          </cell>
        </row>
        <row r="29">
          <cell r="A29">
            <v>28</v>
          </cell>
          <cell r="G29" t="str">
            <v/>
          </cell>
        </row>
        <row r="30">
          <cell r="A30">
            <v>29</v>
          </cell>
          <cell r="G30" t="str">
            <v/>
          </cell>
        </row>
        <row r="31">
          <cell r="A31">
            <v>30</v>
          </cell>
          <cell r="G31" t="str">
            <v/>
          </cell>
        </row>
        <row r="32">
          <cell r="A32">
            <v>31</v>
          </cell>
          <cell r="G32" t="str">
            <v/>
          </cell>
        </row>
        <row r="33">
          <cell r="A33">
            <v>32</v>
          </cell>
          <cell r="G33" t="str">
            <v/>
          </cell>
        </row>
        <row r="34">
          <cell r="A34">
            <v>33</v>
          </cell>
          <cell r="G34" t="str">
            <v/>
          </cell>
        </row>
        <row r="35">
          <cell r="A35">
            <v>34</v>
          </cell>
          <cell r="G35" t="str">
            <v/>
          </cell>
        </row>
        <row r="36">
          <cell r="A36">
            <v>35</v>
          </cell>
          <cell r="G36" t="str">
            <v/>
          </cell>
        </row>
        <row r="37">
          <cell r="A37">
            <v>36</v>
          </cell>
          <cell r="G37" t="str">
            <v/>
          </cell>
        </row>
        <row r="38">
          <cell r="A38">
            <v>37</v>
          </cell>
          <cell r="G38" t="str">
            <v/>
          </cell>
        </row>
        <row r="39">
          <cell r="A39">
            <v>38</v>
          </cell>
          <cell r="G39" t="str">
            <v/>
          </cell>
        </row>
      </sheetData>
      <sheetData sheetId="1" refreshError="1"/>
      <sheetData sheetId="2">
        <row r="9">
          <cell r="A9" t="str">
            <v>Low</v>
          </cell>
          <cell r="B9">
            <v>1</v>
          </cell>
          <cell r="D9" t="str">
            <v>&lt; 20%</v>
          </cell>
          <cell r="E9">
            <v>1</v>
          </cell>
        </row>
        <row r="10">
          <cell r="A10" t="str">
            <v>Low - Medium</v>
          </cell>
          <cell r="B10">
            <v>1</v>
          </cell>
          <cell r="D10" t="str">
            <v>20% - 40%</v>
          </cell>
          <cell r="E10">
            <v>1</v>
          </cell>
        </row>
        <row r="11">
          <cell r="A11" t="str">
            <v>Medium</v>
          </cell>
          <cell r="B11">
            <v>1</v>
          </cell>
          <cell r="D11" t="str">
            <v>40% - 60%</v>
          </cell>
          <cell r="E11">
            <v>1</v>
          </cell>
        </row>
        <row r="12">
          <cell r="A12" t="str">
            <v>Medium - High</v>
          </cell>
          <cell r="B12">
            <v>1</v>
          </cell>
          <cell r="D12" t="str">
            <v>60% - 80%</v>
          </cell>
          <cell r="E12">
            <v>1</v>
          </cell>
        </row>
        <row r="13">
          <cell r="A13" t="str">
            <v>High</v>
          </cell>
          <cell r="B13">
            <v>2</v>
          </cell>
          <cell r="D13" t="str">
            <v>&gt;80%</v>
          </cell>
          <cell r="E1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PM Templates -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M Template Fonts">
      <a:majorFont>
        <a:latin typeface="Verdan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3"/>
  <sheetViews>
    <sheetView showGridLines="0" workbookViewId="0">
      <selection activeCell="B15" sqref="B15"/>
    </sheetView>
  </sheetViews>
  <sheetFormatPr defaultRowHeight="14.25" x14ac:dyDescent="0.2"/>
  <cols>
    <col min="1" max="1" width="2.375" customWidth="1"/>
  </cols>
  <sheetData>
    <row r="1" spans="2:3" ht="15" thickBot="1" x14ac:dyDescent="0.25"/>
    <row r="2" spans="2:3" ht="15.75" thickBot="1" x14ac:dyDescent="0.25">
      <c r="B2" s="20" t="s">
        <v>16</v>
      </c>
      <c r="C2" s="20" t="s">
        <v>17</v>
      </c>
    </row>
    <row r="3" spans="2:3" x14ac:dyDescent="0.2">
      <c r="B3" s="21" t="s">
        <v>3</v>
      </c>
      <c r="C3" s="22" t="s">
        <v>8</v>
      </c>
    </row>
    <row r="4" spans="2:3" ht="15" thickBot="1" x14ac:dyDescent="0.25">
      <c r="B4" s="23" t="s">
        <v>2</v>
      </c>
      <c r="C4" s="24" t="s">
        <v>9</v>
      </c>
    </row>
    <row r="5" spans="2:3" ht="15" thickBot="1" x14ac:dyDescent="0.25">
      <c r="B5" s="24" t="s">
        <v>1</v>
      </c>
      <c r="C5" s="25"/>
    </row>
    <row r="13" spans="2:3" ht="15" x14ac:dyDescent="0.25">
      <c r="C13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workbookViewId="0">
      <selection activeCell="G18" sqref="G18"/>
    </sheetView>
  </sheetViews>
  <sheetFormatPr defaultRowHeight="14.25" x14ac:dyDescent="0.2"/>
  <cols>
    <col min="1" max="1" width="12.5" customWidth="1"/>
    <col min="4" max="4" width="12.5" customWidth="1"/>
  </cols>
  <sheetData>
    <row r="1" spans="1:8" s="36" customFormat="1" ht="15" x14ac:dyDescent="0.25">
      <c r="A1" s="36" t="s">
        <v>0</v>
      </c>
      <c r="B1" s="36" t="s">
        <v>0</v>
      </c>
      <c r="C1" s="36" t="s">
        <v>0</v>
      </c>
      <c r="D1" s="36" t="s">
        <v>0</v>
      </c>
      <c r="E1" s="36" t="s">
        <v>0</v>
      </c>
      <c r="F1" s="36" t="s">
        <v>0</v>
      </c>
    </row>
    <row r="2" spans="1:8" x14ac:dyDescent="0.2">
      <c r="A2">
        <v>1</v>
      </c>
      <c r="B2">
        <v>2</v>
      </c>
      <c r="C2">
        <v>3</v>
      </c>
      <c r="D2">
        <v>4</v>
      </c>
      <c r="E2">
        <v>5</v>
      </c>
      <c r="F2" t="s">
        <v>20</v>
      </c>
    </row>
    <row r="4" spans="1:8" s="36" customFormat="1" ht="15" x14ac:dyDescent="0.25">
      <c r="A4" s="36" t="s">
        <v>21</v>
      </c>
      <c r="B4" s="36" t="s">
        <v>21</v>
      </c>
      <c r="C4" s="36" t="s">
        <v>21</v>
      </c>
      <c r="D4" s="36" t="s">
        <v>21</v>
      </c>
      <c r="E4" s="36" t="s">
        <v>21</v>
      </c>
      <c r="F4" s="36" t="s">
        <v>21</v>
      </c>
      <c r="G4" s="36" t="s">
        <v>21</v>
      </c>
      <c r="H4" s="36" t="s">
        <v>21</v>
      </c>
    </row>
    <row r="5" spans="1:8" x14ac:dyDescent="0.2">
      <c r="A5" t="s">
        <v>22</v>
      </c>
      <c r="B5" t="s">
        <v>23</v>
      </c>
      <c r="C5" t="s">
        <v>24</v>
      </c>
      <c r="D5" t="s">
        <v>25</v>
      </c>
      <c r="E5" t="s">
        <v>26</v>
      </c>
      <c r="F5" t="s">
        <v>27</v>
      </c>
      <c r="G5" t="s">
        <v>28</v>
      </c>
      <c r="H5" t="s">
        <v>29</v>
      </c>
    </row>
    <row r="8" spans="1:8" ht="15" x14ac:dyDescent="0.25">
      <c r="A8" s="36" t="s">
        <v>0</v>
      </c>
      <c r="D8" s="36" t="s">
        <v>21</v>
      </c>
    </row>
    <row r="9" spans="1:8" x14ac:dyDescent="0.2">
      <c r="A9" s="37" t="s">
        <v>1</v>
      </c>
      <c r="B9" s="37" t="e">
        <f>DCOUNT(Risk_Register!B:I,"Impact",A1:A2)</f>
        <v>#VALUE!</v>
      </c>
      <c r="D9" s="37" t="s">
        <v>30</v>
      </c>
      <c r="E9" s="37" t="e">
        <f>DCOUNT(Risk_Register!B:I,"Probability",A4:A5)</f>
        <v>#VALUE!</v>
      </c>
    </row>
    <row r="10" spans="1:8" x14ac:dyDescent="0.2">
      <c r="A10" s="37" t="s">
        <v>31</v>
      </c>
      <c r="B10" s="37" t="e">
        <f>DCOUNT(Risk_Register!B:I,"Impact",B1:B2)</f>
        <v>#VALUE!</v>
      </c>
      <c r="D10" s="37" t="s">
        <v>32</v>
      </c>
      <c r="E10" s="37" t="e">
        <f>DCOUNT(Risk_Register!B:I,"Probability",B4:C5)</f>
        <v>#VALUE!</v>
      </c>
    </row>
    <row r="11" spans="1:8" x14ac:dyDescent="0.2">
      <c r="A11" s="37" t="s">
        <v>2</v>
      </c>
      <c r="B11" s="37" t="e">
        <f>DCOUNT(Risk_Register!B:I,"Impact",C1:C2)</f>
        <v>#VALUE!</v>
      </c>
      <c r="D11" s="37" t="s">
        <v>33</v>
      </c>
      <c r="E11" s="37" t="e">
        <f>DCOUNT(Risk_Register!B:I,"Probability",D4:E5)</f>
        <v>#VALUE!</v>
      </c>
    </row>
    <row r="12" spans="1:8" x14ac:dyDescent="0.2">
      <c r="A12" s="37" t="s">
        <v>34</v>
      </c>
      <c r="B12" s="37" t="e">
        <f>DCOUNT(Risk_Register!B:I,"Impact",D1:D2)</f>
        <v>#VALUE!</v>
      </c>
      <c r="D12" s="37" t="s">
        <v>35</v>
      </c>
      <c r="E12" s="37" t="e">
        <f>DCOUNT(Risk_Register!B:I,"Probability",F4:G5)</f>
        <v>#VALUE!</v>
      </c>
    </row>
    <row r="13" spans="1:8" x14ac:dyDescent="0.2">
      <c r="A13" s="37" t="s">
        <v>3</v>
      </c>
      <c r="B13" s="37" t="e">
        <f>DCOUNT(Risk_Register!B:I,"Impact",E1:E2)</f>
        <v>#VALUE!</v>
      </c>
      <c r="D13" s="37" t="s">
        <v>36</v>
      </c>
      <c r="E13" s="37" t="e">
        <f>DCOUNT(Risk_Register!B:I,"Probability",H4:H5)</f>
        <v>#VALUE!</v>
      </c>
    </row>
    <row r="16" spans="1:8" x14ac:dyDescent="0.2">
      <c r="A16" t="s">
        <v>21</v>
      </c>
      <c r="B16" t="s">
        <v>0</v>
      </c>
      <c r="D16" t="s">
        <v>37</v>
      </c>
      <c r="E16" s="38">
        <f>DCOUNT([1]Risks!A:H,"Probability",A16:B17)</f>
        <v>1</v>
      </c>
    </row>
    <row r="17" spans="1:5" x14ac:dyDescent="0.2">
      <c r="A17" t="s">
        <v>27</v>
      </c>
      <c r="B17" t="s">
        <v>38</v>
      </c>
      <c r="D17" t="s">
        <v>39</v>
      </c>
      <c r="E17" s="38">
        <f>DCOUNT([1]Risks!A:H,"Probability",F1:F2)</f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showGridLines="0" tabSelected="1" zoomScaleNormal="100" workbookViewId="0">
      <pane ySplit="2" topLeftCell="A3" activePane="bottomLeft" state="frozen"/>
      <selection pane="bottomLeft"/>
    </sheetView>
  </sheetViews>
  <sheetFormatPr defaultColWidth="9" defaultRowHeight="12.75" x14ac:dyDescent="0.2"/>
  <cols>
    <col min="1" max="1" width="2.125" style="2" customWidth="1"/>
    <col min="2" max="2" width="4.75" style="4" customWidth="1"/>
    <col min="3" max="3" width="46.25" style="3" customWidth="1"/>
    <col min="4" max="4" width="10.5" style="5" customWidth="1"/>
    <col min="5" max="5" width="7.125" style="4" customWidth="1"/>
    <col min="6" max="6" width="6.75" style="4" customWidth="1"/>
    <col min="7" max="7" width="9.125" style="5" customWidth="1"/>
    <col min="8" max="8" width="36.5" style="3" customWidth="1"/>
    <col min="9" max="9" width="15.625" style="2" customWidth="1"/>
    <col min="10" max="16384" width="9" style="2"/>
  </cols>
  <sheetData>
    <row r="1" spans="2:9" ht="13.5" thickBot="1" x14ac:dyDescent="0.25"/>
    <row r="2" spans="2:9" s="1" customFormat="1" ht="51.75" customHeight="1" thickBot="1" x14ac:dyDescent="0.25">
      <c r="B2" s="28" t="s">
        <v>18</v>
      </c>
      <c r="C2" s="28" t="s">
        <v>4</v>
      </c>
      <c r="D2" s="28" t="s">
        <v>15</v>
      </c>
      <c r="E2" s="28" t="s">
        <v>0</v>
      </c>
      <c r="F2" s="28" t="s">
        <v>7</v>
      </c>
      <c r="G2" s="28" t="s">
        <v>14</v>
      </c>
      <c r="H2" s="28" t="s">
        <v>13</v>
      </c>
      <c r="I2" s="28" t="s">
        <v>10</v>
      </c>
    </row>
    <row r="3" spans="2:9" x14ac:dyDescent="0.2">
      <c r="B3" s="8">
        <v>1</v>
      </c>
      <c r="C3" s="9" t="s">
        <v>5</v>
      </c>
      <c r="D3" s="10"/>
      <c r="E3" s="11" t="s">
        <v>3</v>
      </c>
      <c r="F3" s="11" t="s">
        <v>8</v>
      </c>
      <c r="G3" s="10"/>
      <c r="H3" s="9"/>
      <c r="I3" s="12"/>
    </row>
    <row r="4" spans="2:9" x14ac:dyDescent="0.2">
      <c r="B4" s="13">
        <v>2</v>
      </c>
      <c r="C4" s="7" t="s">
        <v>6</v>
      </c>
      <c r="D4" s="26"/>
      <c r="E4" s="6" t="s">
        <v>1</v>
      </c>
      <c r="F4" s="6" t="s">
        <v>8</v>
      </c>
      <c r="G4" s="26"/>
      <c r="H4" s="7"/>
      <c r="I4" s="14"/>
    </row>
    <row r="5" spans="2:9" x14ac:dyDescent="0.2">
      <c r="B5" s="13">
        <v>3</v>
      </c>
      <c r="C5" s="7" t="s">
        <v>11</v>
      </c>
      <c r="D5" s="26"/>
      <c r="E5" s="6" t="s">
        <v>2</v>
      </c>
      <c r="F5" s="6" t="s">
        <v>8</v>
      </c>
      <c r="G5" s="26"/>
      <c r="H5" s="7"/>
      <c r="I5" s="14"/>
    </row>
    <row r="6" spans="2:9" x14ac:dyDescent="0.2">
      <c r="B6" s="13">
        <v>4</v>
      </c>
      <c r="C6" s="7" t="s">
        <v>12</v>
      </c>
      <c r="D6" s="26"/>
      <c r="E6" s="6" t="s">
        <v>3</v>
      </c>
      <c r="F6" s="6" t="s">
        <v>9</v>
      </c>
      <c r="G6" s="26"/>
      <c r="H6" s="7"/>
      <c r="I6" s="14"/>
    </row>
    <row r="7" spans="2:9" x14ac:dyDescent="0.2">
      <c r="B7" s="13">
        <v>5</v>
      </c>
      <c r="C7" s="7"/>
      <c r="D7" s="26"/>
      <c r="E7" s="6" t="s">
        <v>3</v>
      </c>
      <c r="F7" s="6" t="s">
        <v>8</v>
      </c>
      <c r="G7" s="26"/>
      <c r="H7" s="7"/>
      <c r="I7" s="14"/>
    </row>
    <row r="8" spans="2:9" x14ac:dyDescent="0.2">
      <c r="B8" s="13">
        <v>6</v>
      </c>
      <c r="C8" s="7"/>
      <c r="D8" s="26"/>
      <c r="E8" s="6"/>
      <c r="F8" s="6"/>
      <c r="G8" s="26"/>
      <c r="H8" s="7"/>
      <c r="I8" s="14"/>
    </row>
    <row r="9" spans="2:9" x14ac:dyDescent="0.2">
      <c r="B9" s="13">
        <v>7</v>
      </c>
      <c r="C9" s="7"/>
      <c r="D9" s="26"/>
      <c r="E9" s="6"/>
      <c r="F9" s="6"/>
      <c r="G9" s="26"/>
      <c r="H9" s="7"/>
      <c r="I9" s="14"/>
    </row>
    <row r="10" spans="2:9" x14ac:dyDescent="0.2">
      <c r="B10" s="13">
        <v>8</v>
      </c>
      <c r="C10" s="7"/>
      <c r="D10" s="26"/>
      <c r="E10" s="6"/>
      <c r="F10" s="6"/>
      <c r="G10" s="26"/>
      <c r="H10" s="7"/>
      <c r="I10" s="14"/>
    </row>
    <row r="11" spans="2:9" x14ac:dyDescent="0.2">
      <c r="B11" s="13">
        <v>9</v>
      </c>
      <c r="C11" s="7"/>
      <c r="D11" s="26"/>
      <c r="E11" s="6"/>
      <c r="F11" s="6"/>
      <c r="G11" s="26"/>
      <c r="H11" s="7"/>
      <c r="I11" s="14"/>
    </row>
    <row r="12" spans="2:9" x14ac:dyDescent="0.2">
      <c r="B12" s="13">
        <v>10</v>
      </c>
      <c r="C12" s="7"/>
      <c r="D12" s="26"/>
      <c r="E12" s="6"/>
      <c r="F12" s="6"/>
      <c r="G12" s="26"/>
      <c r="H12" s="7"/>
      <c r="I12" s="14"/>
    </row>
    <row r="13" spans="2:9" x14ac:dyDescent="0.2">
      <c r="B13" s="13">
        <v>11</v>
      </c>
      <c r="C13" s="7"/>
      <c r="D13" s="26"/>
      <c r="E13" s="6"/>
      <c r="F13" s="6"/>
      <c r="G13" s="26"/>
      <c r="H13" s="7"/>
      <c r="I13" s="14"/>
    </row>
    <row r="14" spans="2:9" x14ac:dyDescent="0.2">
      <c r="B14" s="13">
        <v>12</v>
      </c>
      <c r="C14" s="7"/>
      <c r="D14" s="26"/>
      <c r="E14" s="6"/>
      <c r="F14" s="6"/>
      <c r="G14" s="26"/>
      <c r="H14" s="7"/>
      <c r="I14" s="14"/>
    </row>
    <row r="15" spans="2:9" x14ac:dyDescent="0.2">
      <c r="B15" s="13">
        <v>13</v>
      </c>
      <c r="C15" s="7"/>
      <c r="D15" s="26"/>
      <c r="E15" s="6"/>
      <c r="F15" s="6"/>
      <c r="G15" s="26"/>
      <c r="H15" s="7"/>
      <c r="I15" s="14"/>
    </row>
    <row r="16" spans="2:9" x14ac:dyDescent="0.2">
      <c r="B16" s="13">
        <v>14</v>
      </c>
      <c r="C16" s="7"/>
      <c r="D16" s="26"/>
      <c r="E16" s="6"/>
      <c r="F16" s="6"/>
      <c r="G16" s="26"/>
      <c r="H16" s="7"/>
      <c r="I16" s="14"/>
    </row>
    <row r="17" spans="2:9" x14ac:dyDescent="0.2">
      <c r="B17" s="13">
        <v>15</v>
      </c>
      <c r="C17" s="7"/>
      <c r="D17" s="26"/>
      <c r="E17" s="6"/>
      <c r="F17" s="6"/>
      <c r="G17" s="26"/>
      <c r="H17" s="7"/>
      <c r="I17" s="14"/>
    </row>
    <row r="18" spans="2:9" x14ac:dyDescent="0.2">
      <c r="B18" s="13">
        <v>16</v>
      </c>
      <c r="C18" s="7"/>
      <c r="D18" s="26"/>
      <c r="E18" s="6"/>
      <c r="F18" s="6"/>
      <c r="G18" s="26"/>
      <c r="H18" s="7"/>
      <c r="I18" s="14"/>
    </row>
    <row r="19" spans="2:9" x14ac:dyDescent="0.2">
      <c r="B19" s="13">
        <v>17</v>
      </c>
      <c r="C19" s="7"/>
      <c r="D19" s="26"/>
      <c r="E19" s="6"/>
      <c r="F19" s="6"/>
      <c r="G19" s="26"/>
      <c r="H19" s="7"/>
      <c r="I19" s="14"/>
    </row>
    <row r="20" spans="2:9" x14ac:dyDescent="0.2">
      <c r="B20" s="13">
        <v>18</v>
      </c>
      <c r="C20" s="7"/>
      <c r="D20" s="26"/>
      <c r="E20" s="6"/>
      <c r="F20" s="6"/>
      <c r="G20" s="26"/>
      <c r="H20" s="7"/>
      <c r="I20" s="14"/>
    </row>
    <row r="21" spans="2:9" x14ac:dyDescent="0.2">
      <c r="B21" s="13">
        <v>19</v>
      </c>
      <c r="C21" s="7"/>
      <c r="D21" s="26"/>
      <c r="E21" s="6"/>
      <c r="F21" s="6"/>
      <c r="G21" s="26"/>
      <c r="H21" s="7"/>
      <c r="I21" s="14"/>
    </row>
    <row r="22" spans="2:9" x14ac:dyDescent="0.2">
      <c r="B22" s="13">
        <v>20</v>
      </c>
      <c r="C22" s="7"/>
      <c r="D22" s="26"/>
      <c r="E22" s="6"/>
      <c r="F22" s="6"/>
      <c r="G22" s="26"/>
      <c r="H22" s="7"/>
      <c r="I22" s="14"/>
    </row>
    <row r="23" spans="2:9" x14ac:dyDescent="0.2">
      <c r="B23" s="13">
        <v>21</v>
      </c>
      <c r="C23" s="7"/>
      <c r="D23" s="26"/>
      <c r="E23" s="6"/>
      <c r="F23" s="6"/>
      <c r="G23" s="26"/>
      <c r="H23" s="7"/>
      <c r="I23" s="14"/>
    </row>
    <row r="24" spans="2:9" x14ac:dyDescent="0.2">
      <c r="B24" s="13">
        <v>22</v>
      </c>
      <c r="C24" s="7"/>
      <c r="D24" s="26"/>
      <c r="E24" s="6"/>
      <c r="F24" s="6"/>
      <c r="G24" s="26"/>
      <c r="H24" s="7"/>
      <c r="I24" s="14"/>
    </row>
    <row r="25" spans="2:9" x14ac:dyDescent="0.2">
      <c r="B25" s="13">
        <v>23</v>
      </c>
      <c r="C25" s="7"/>
      <c r="D25" s="26"/>
      <c r="E25" s="6"/>
      <c r="F25" s="6"/>
      <c r="G25" s="26"/>
      <c r="H25" s="7"/>
      <c r="I25" s="14"/>
    </row>
    <row r="26" spans="2:9" x14ac:dyDescent="0.2">
      <c r="B26" s="13">
        <v>24</v>
      </c>
      <c r="C26" s="7"/>
      <c r="D26" s="26"/>
      <c r="E26" s="6"/>
      <c r="F26" s="6"/>
      <c r="G26" s="26"/>
      <c r="H26" s="7"/>
      <c r="I26" s="14"/>
    </row>
    <row r="27" spans="2:9" x14ac:dyDescent="0.2">
      <c r="B27" s="13">
        <v>25</v>
      </c>
      <c r="C27" s="7"/>
      <c r="D27" s="26"/>
      <c r="E27" s="6"/>
      <c r="F27" s="6"/>
      <c r="G27" s="26"/>
      <c r="H27" s="7"/>
      <c r="I27" s="14"/>
    </row>
    <row r="28" spans="2:9" x14ac:dyDescent="0.2">
      <c r="B28" s="13">
        <v>26</v>
      </c>
      <c r="C28" s="7"/>
      <c r="D28" s="26"/>
      <c r="E28" s="6"/>
      <c r="F28" s="6"/>
      <c r="G28" s="26"/>
      <c r="H28" s="7"/>
      <c r="I28" s="14"/>
    </row>
    <row r="29" spans="2:9" x14ac:dyDescent="0.2">
      <c r="B29" s="13">
        <v>27</v>
      </c>
      <c r="C29" s="7"/>
      <c r="D29" s="26"/>
      <c r="E29" s="6"/>
      <c r="F29" s="6"/>
      <c r="G29" s="26"/>
      <c r="H29" s="7"/>
      <c r="I29" s="14"/>
    </row>
    <row r="30" spans="2:9" x14ac:dyDescent="0.2">
      <c r="B30" s="13">
        <v>28</v>
      </c>
      <c r="C30" s="7"/>
      <c r="D30" s="26"/>
      <c r="E30" s="6"/>
      <c r="F30" s="6"/>
      <c r="G30" s="26"/>
      <c r="H30" s="7"/>
      <c r="I30" s="14"/>
    </row>
    <row r="31" spans="2:9" x14ac:dyDescent="0.2">
      <c r="B31" s="13">
        <v>29</v>
      </c>
      <c r="C31" s="7"/>
      <c r="D31" s="26"/>
      <c r="E31" s="6"/>
      <c r="F31" s="6"/>
      <c r="G31" s="26"/>
      <c r="H31" s="7"/>
      <c r="I31" s="14"/>
    </row>
    <row r="32" spans="2:9" ht="13.5" thickBot="1" x14ac:dyDescent="0.25">
      <c r="B32" s="15">
        <v>30</v>
      </c>
      <c r="C32" s="16"/>
      <c r="D32" s="27"/>
      <c r="E32" s="17"/>
      <c r="F32" s="17"/>
      <c r="G32" s="27"/>
      <c r="H32" s="16"/>
      <c r="I32" s="18"/>
    </row>
  </sheetData>
  <dataConsolidate/>
  <conditionalFormatting sqref="E1:E1048576">
    <cfRule type="cellIs" dxfId="2" priority="2" operator="equal">
      <formula>"Medium"</formula>
    </cfRule>
    <cfRule type="cellIs" dxfId="1" priority="3" operator="equal">
      <formula>"High"</formula>
    </cfRule>
  </conditionalFormatting>
  <conditionalFormatting sqref="B1:I1048576">
    <cfRule type="expression" dxfId="0" priority="4">
      <formula>$E2="Closed"</formula>
    </cfRule>
  </conditionalFormatting>
  <dataValidations count="4">
    <dataValidation type="list" errorStyle="warning" allowBlank="1" showInputMessage="1" showErrorMessage="1" sqref="E1:E3 E33:E1048576">
      <formula1>"Low,Medium,High"</formula1>
    </dataValidation>
    <dataValidation type="list" errorStyle="warning" allowBlank="1" showInputMessage="1" showErrorMessage="1" sqref="F1:F3 F33:F1048576">
      <formula1>"Open,Closed"</formula1>
    </dataValidation>
    <dataValidation type="list" errorStyle="warning" allowBlank="1" showInputMessage="1" showErrorMessage="1" sqref="E4:E32">
      <formula1>ImpactLookupList</formula1>
    </dataValidation>
    <dataValidation type="list" errorStyle="warning" allowBlank="1" showInputMessage="1" showErrorMessage="1" sqref="F4:F32">
      <formula1>StatusLookupList</formula1>
    </dataValidation>
  </dataValidations>
  <pageMargins left="0.25" right="0.25" top="0.6" bottom="0.6" header="0.3" footer="0.3"/>
  <pageSetup orientation="landscape" r:id="rId1"/>
  <headerFooter scaleWithDoc="0">
    <oddHeader>&amp;L&amp;"-,Bold"&amp;14Issue Register</oddHeader>
    <oddFooter>&amp;LProject Issue Register&amp;C&amp;D&amp;R&amp;P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0"/>
  <sheetViews>
    <sheetView showGridLines="0" workbookViewId="0">
      <selection activeCell="M7" sqref="M7"/>
    </sheetView>
  </sheetViews>
  <sheetFormatPr defaultColWidth="9" defaultRowHeight="14.25" x14ac:dyDescent="0.2"/>
  <cols>
    <col min="1" max="1" width="1.875" customWidth="1"/>
    <col min="2" max="2" width="4.75" style="39" customWidth="1"/>
    <col min="3" max="4" width="8.875" style="40" customWidth="1"/>
    <col min="5" max="5" width="44" style="41" customWidth="1"/>
    <col min="6" max="6" width="5.25" style="42" customWidth="1"/>
    <col min="7" max="7" width="3.875" style="43" customWidth="1"/>
    <col min="8" max="8" width="4.125" style="44" customWidth="1"/>
    <col min="9" max="9" width="37.25" style="41" customWidth="1"/>
    <col min="10" max="10" width="9.75" style="45" customWidth="1"/>
    <col min="11" max="11" width="13.75" style="41" customWidth="1"/>
    <col min="12" max="16384" width="9" style="43"/>
  </cols>
  <sheetData>
    <row r="1" spans="1:11" ht="15" thickBot="1" x14ac:dyDescent="0.25"/>
    <row r="2" spans="1:11" s="57" customFormat="1" ht="43.5" thickBot="1" x14ac:dyDescent="0.25">
      <c r="A2" s="38"/>
      <c r="B2" s="58" t="s">
        <v>40</v>
      </c>
      <c r="C2" s="59" t="s">
        <v>41</v>
      </c>
      <c r="D2" s="59" t="s">
        <v>42</v>
      </c>
      <c r="E2" s="60" t="s">
        <v>43</v>
      </c>
      <c r="F2" s="61" t="s">
        <v>21</v>
      </c>
      <c r="G2" s="62" t="s">
        <v>0</v>
      </c>
      <c r="H2" s="63" t="s">
        <v>44</v>
      </c>
      <c r="I2" s="60" t="s">
        <v>58</v>
      </c>
      <c r="J2" s="64" t="s">
        <v>45</v>
      </c>
      <c r="K2" s="60" t="s">
        <v>10</v>
      </c>
    </row>
    <row r="3" spans="1:11" ht="24" x14ac:dyDescent="0.2">
      <c r="B3" s="71">
        <v>1</v>
      </c>
      <c r="C3" s="72">
        <v>39814</v>
      </c>
      <c r="D3" s="72" t="s">
        <v>46</v>
      </c>
      <c r="E3" s="73" t="s">
        <v>47</v>
      </c>
      <c r="F3" s="74">
        <v>0.1</v>
      </c>
      <c r="G3" s="75">
        <v>5</v>
      </c>
      <c r="H3" s="76">
        <f>IF(F3="","",ROUND(F3*G3,0))</f>
        <v>1</v>
      </c>
      <c r="I3" s="73"/>
      <c r="J3" s="77"/>
      <c r="K3" s="78"/>
    </row>
    <row r="4" spans="1:11" ht="24" x14ac:dyDescent="0.2">
      <c r="B4" s="79">
        <v>2</v>
      </c>
      <c r="C4" s="65">
        <v>40524</v>
      </c>
      <c r="D4" s="65" t="s">
        <v>48</v>
      </c>
      <c r="E4" s="66" t="s">
        <v>49</v>
      </c>
      <c r="F4" s="67">
        <v>0.9</v>
      </c>
      <c r="G4" s="68">
        <v>2</v>
      </c>
      <c r="H4" s="69">
        <f t="shared" ref="H4:H40" si="0">IF(F4="","",ROUND(F4*G4,0))</f>
        <v>2</v>
      </c>
      <c r="I4" s="66"/>
      <c r="J4" s="70"/>
      <c r="K4" s="80"/>
    </row>
    <row r="5" spans="1:11" ht="24" x14ac:dyDescent="0.2">
      <c r="B5" s="79">
        <v>3</v>
      </c>
      <c r="C5" s="65"/>
      <c r="D5" s="65"/>
      <c r="E5" s="66" t="s">
        <v>50</v>
      </c>
      <c r="F5" s="67">
        <v>0.5</v>
      </c>
      <c r="G5" s="68">
        <v>5</v>
      </c>
      <c r="H5" s="69">
        <f t="shared" si="0"/>
        <v>3</v>
      </c>
      <c r="I5" s="66"/>
      <c r="J5" s="70"/>
      <c r="K5" s="80"/>
    </row>
    <row r="6" spans="1:11" x14ac:dyDescent="0.2">
      <c r="B6" s="79">
        <v>4</v>
      </c>
      <c r="C6" s="65"/>
      <c r="D6" s="65"/>
      <c r="E6" s="66" t="s">
        <v>51</v>
      </c>
      <c r="F6" s="67">
        <v>0.6</v>
      </c>
      <c r="G6" s="68">
        <v>3</v>
      </c>
      <c r="H6" s="69">
        <f t="shared" si="0"/>
        <v>2</v>
      </c>
      <c r="I6" s="66"/>
      <c r="J6" s="70"/>
      <c r="K6" s="80"/>
    </row>
    <row r="7" spans="1:11" ht="24" x14ac:dyDescent="0.2">
      <c r="B7" s="79">
        <v>5</v>
      </c>
      <c r="C7" s="65"/>
      <c r="D7" s="65"/>
      <c r="E7" s="66" t="s">
        <v>52</v>
      </c>
      <c r="F7" s="67">
        <v>0.85</v>
      </c>
      <c r="G7" s="68">
        <v>4</v>
      </c>
      <c r="H7" s="69">
        <f t="shared" si="0"/>
        <v>3</v>
      </c>
      <c r="I7" s="66"/>
      <c r="J7" s="70"/>
      <c r="K7" s="80"/>
    </row>
    <row r="8" spans="1:11" ht="24" x14ac:dyDescent="0.2">
      <c r="B8" s="79">
        <v>6</v>
      </c>
      <c r="C8" s="65"/>
      <c r="D8" s="65"/>
      <c r="E8" s="66" t="s">
        <v>53</v>
      </c>
      <c r="F8" s="67">
        <v>0.2</v>
      </c>
      <c r="G8" s="68">
        <v>1</v>
      </c>
      <c r="H8" s="69">
        <f t="shared" si="0"/>
        <v>0</v>
      </c>
      <c r="I8" s="66"/>
      <c r="J8" s="70"/>
      <c r="K8" s="80"/>
    </row>
    <row r="9" spans="1:11" x14ac:dyDescent="0.2">
      <c r="B9" s="79">
        <v>7</v>
      </c>
      <c r="C9" s="65"/>
      <c r="D9" s="65"/>
      <c r="E9" s="66"/>
      <c r="F9" s="67"/>
      <c r="G9" s="68"/>
      <c r="H9" s="69" t="str">
        <f t="shared" si="0"/>
        <v/>
      </c>
      <c r="I9" s="66"/>
      <c r="J9" s="70"/>
      <c r="K9" s="80"/>
    </row>
    <row r="10" spans="1:11" x14ac:dyDescent="0.2">
      <c r="B10" s="79">
        <v>8</v>
      </c>
      <c r="C10" s="65"/>
      <c r="D10" s="65"/>
      <c r="E10" s="66"/>
      <c r="F10" s="67"/>
      <c r="G10" s="68"/>
      <c r="H10" s="69" t="str">
        <f t="shared" si="0"/>
        <v/>
      </c>
      <c r="I10" s="66"/>
      <c r="J10" s="70"/>
      <c r="K10" s="80"/>
    </row>
    <row r="11" spans="1:11" x14ac:dyDescent="0.2">
      <c r="B11" s="79">
        <v>9</v>
      </c>
      <c r="C11" s="65"/>
      <c r="D11" s="65"/>
      <c r="E11" s="66"/>
      <c r="F11" s="67"/>
      <c r="G11" s="68"/>
      <c r="H11" s="69" t="str">
        <f t="shared" si="0"/>
        <v/>
      </c>
      <c r="I11" s="66"/>
      <c r="J11" s="70"/>
      <c r="K11" s="80"/>
    </row>
    <row r="12" spans="1:11" x14ac:dyDescent="0.2">
      <c r="B12" s="79">
        <v>10</v>
      </c>
      <c r="C12" s="65"/>
      <c r="D12" s="65"/>
      <c r="E12" s="66"/>
      <c r="F12" s="67"/>
      <c r="G12" s="68"/>
      <c r="H12" s="69" t="str">
        <f t="shared" si="0"/>
        <v/>
      </c>
      <c r="I12" s="66"/>
      <c r="J12" s="70"/>
      <c r="K12" s="80"/>
    </row>
    <row r="13" spans="1:11" x14ac:dyDescent="0.2">
      <c r="B13" s="79">
        <v>11</v>
      </c>
      <c r="C13" s="65"/>
      <c r="D13" s="65"/>
      <c r="E13" s="66"/>
      <c r="F13" s="67"/>
      <c r="G13" s="68"/>
      <c r="H13" s="69" t="str">
        <f t="shared" si="0"/>
        <v/>
      </c>
      <c r="I13" s="66"/>
      <c r="J13" s="70"/>
      <c r="K13" s="80"/>
    </row>
    <row r="14" spans="1:11" x14ac:dyDescent="0.2">
      <c r="B14" s="79">
        <v>12</v>
      </c>
      <c r="C14" s="65"/>
      <c r="D14" s="65"/>
      <c r="E14" s="66"/>
      <c r="F14" s="67"/>
      <c r="G14" s="68"/>
      <c r="H14" s="69" t="str">
        <f t="shared" si="0"/>
        <v/>
      </c>
      <c r="I14" s="66"/>
      <c r="J14" s="70"/>
      <c r="K14" s="80"/>
    </row>
    <row r="15" spans="1:11" x14ac:dyDescent="0.2">
      <c r="B15" s="79">
        <v>13</v>
      </c>
      <c r="C15" s="65"/>
      <c r="D15" s="65"/>
      <c r="E15" s="66"/>
      <c r="F15" s="67"/>
      <c r="G15" s="68"/>
      <c r="H15" s="69" t="str">
        <f t="shared" si="0"/>
        <v/>
      </c>
      <c r="I15" s="66"/>
      <c r="J15" s="70"/>
      <c r="K15" s="80"/>
    </row>
    <row r="16" spans="1:11" x14ac:dyDescent="0.2">
      <c r="B16" s="79">
        <v>14</v>
      </c>
      <c r="C16" s="65"/>
      <c r="D16" s="65"/>
      <c r="E16" s="66"/>
      <c r="F16" s="67"/>
      <c r="G16" s="68"/>
      <c r="H16" s="69" t="str">
        <f t="shared" si="0"/>
        <v/>
      </c>
      <c r="I16" s="66"/>
      <c r="J16" s="70"/>
      <c r="K16" s="80"/>
    </row>
    <row r="17" spans="2:11" x14ac:dyDescent="0.2">
      <c r="B17" s="79">
        <v>15</v>
      </c>
      <c r="C17" s="65"/>
      <c r="D17" s="65"/>
      <c r="E17" s="66"/>
      <c r="F17" s="67"/>
      <c r="G17" s="68"/>
      <c r="H17" s="69" t="str">
        <f t="shared" si="0"/>
        <v/>
      </c>
      <c r="I17" s="66"/>
      <c r="J17" s="70"/>
      <c r="K17" s="80"/>
    </row>
    <row r="18" spans="2:11" x14ac:dyDescent="0.2">
      <c r="B18" s="79">
        <v>16</v>
      </c>
      <c r="C18" s="65"/>
      <c r="D18" s="65"/>
      <c r="E18" s="66"/>
      <c r="F18" s="67"/>
      <c r="G18" s="68"/>
      <c r="H18" s="69" t="str">
        <f t="shared" si="0"/>
        <v/>
      </c>
      <c r="I18" s="66"/>
      <c r="J18" s="70"/>
      <c r="K18" s="80"/>
    </row>
    <row r="19" spans="2:11" x14ac:dyDescent="0.2">
      <c r="B19" s="79">
        <v>17</v>
      </c>
      <c r="C19" s="65"/>
      <c r="D19" s="65"/>
      <c r="E19" s="66"/>
      <c r="F19" s="67"/>
      <c r="G19" s="68"/>
      <c r="H19" s="69" t="str">
        <f t="shared" si="0"/>
        <v/>
      </c>
      <c r="I19" s="66"/>
      <c r="J19" s="70"/>
      <c r="K19" s="80"/>
    </row>
    <row r="20" spans="2:11" x14ac:dyDescent="0.2">
      <c r="B20" s="79">
        <v>18</v>
      </c>
      <c r="C20" s="65"/>
      <c r="D20" s="65"/>
      <c r="E20" s="66"/>
      <c r="F20" s="67"/>
      <c r="G20" s="68"/>
      <c r="H20" s="69" t="str">
        <f t="shared" si="0"/>
        <v/>
      </c>
      <c r="I20" s="66"/>
      <c r="J20" s="70"/>
      <c r="K20" s="80"/>
    </row>
    <row r="21" spans="2:11" x14ac:dyDescent="0.2">
      <c r="B21" s="79">
        <v>19</v>
      </c>
      <c r="C21" s="65"/>
      <c r="D21" s="65"/>
      <c r="E21" s="66"/>
      <c r="F21" s="67"/>
      <c r="G21" s="68"/>
      <c r="H21" s="69" t="str">
        <f t="shared" si="0"/>
        <v/>
      </c>
      <c r="I21" s="66"/>
      <c r="J21" s="70"/>
      <c r="K21" s="80"/>
    </row>
    <row r="22" spans="2:11" x14ac:dyDescent="0.2">
      <c r="B22" s="79">
        <v>20</v>
      </c>
      <c r="C22" s="65"/>
      <c r="D22" s="65"/>
      <c r="E22" s="66"/>
      <c r="F22" s="67"/>
      <c r="G22" s="68"/>
      <c r="H22" s="69" t="str">
        <f t="shared" si="0"/>
        <v/>
      </c>
      <c r="I22" s="66"/>
      <c r="J22" s="70"/>
      <c r="K22" s="80"/>
    </row>
    <row r="23" spans="2:11" x14ac:dyDescent="0.2">
      <c r="B23" s="79">
        <v>21</v>
      </c>
      <c r="C23" s="65"/>
      <c r="D23" s="65"/>
      <c r="E23" s="66"/>
      <c r="F23" s="67"/>
      <c r="G23" s="68"/>
      <c r="H23" s="69" t="str">
        <f t="shared" si="0"/>
        <v/>
      </c>
      <c r="I23" s="66"/>
      <c r="J23" s="70"/>
      <c r="K23" s="80"/>
    </row>
    <row r="24" spans="2:11" x14ac:dyDescent="0.2">
      <c r="B24" s="79">
        <v>22</v>
      </c>
      <c r="C24" s="65"/>
      <c r="D24" s="65"/>
      <c r="E24" s="66"/>
      <c r="F24" s="67"/>
      <c r="G24" s="68"/>
      <c r="H24" s="69" t="str">
        <f t="shared" si="0"/>
        <v/>
      </c>
      <c r="I24" s="66"/>
      <c r="J24" s="70"/>
      <c r="K24" s="80"/>
    </row>
    <row r="25" spans="2:11" x14ac:dyDescent="0.2">
      <c r="B25" s="79">
        <v>23</v>
      </c>
      <c r="C25" s="65"/>
      <c r="D25" s="65"/>
      <c r="E25" s="66"/>
      <c r="F25" s="67"/>
      <c r="G25" s="68"/>
      <c r="H25" s="69" t="str">
        <f t="shared" si="0"/>
        <v/>
      </c>
      <c r="I25" s="66"/>
      <c r="J25" s="70"/>
      <c r="K25" s="80"/>
    </row>
    <row r="26" spans="2:11" x14ac:dyDescent="0.2">
      <c r="B26" s="79">
        <v>24</v>
      </c>
      <c r="C26" s="65"/>
      <c r="D26" s="65"/>
      <c r="E26" s="66"/>
      <c r="F26" s="67"/>
      <c r="G26" s="68"/>
      <c r="H26" s="69" t="str">
        <f t="shared" si="0"/>
        <v/>
      </c>
      <c r="I26" s="66"/>
      <c r="J26" s="70"/>
      <c r="K26" s="80"/>
    </row>
    <row r="27" spans="2:11" x14ac:dyDescent="0.2">
      <c r="B27" s="79">
        <v>25</v>
      </c>
      <c r="C27" s="65"/>
      <c r="D27" s="65"/>
      <c r="E27" s="66"/>
      <c r="F27" s="67"/>
      <c r="G27" s="68"/>
      <c r="H27" s="69" t="str">
        <f t="shared" si="0"/>
        <v/>
      </c>
      <c r="I27" s="66"/>
      <c r="J27" s="70"/>
      <c r="K27" s="80"/>
    </row>
    <row r="28" spans="2:11" x14ac:dyDescent="0.2">
      <c r="B28" s="79">
        <v>26</v>
      </c>
      <c r="C28" s="65"/>
      <c r="D28" s="65"/>
      <c r="E28" s="66"/>
      <c r="F28" s="67"/>
      <c r="G28" s="68"/>
      <c r="H28" s="69" t="str">
        <f t="shared" si="0"/>
        <v/>
      </c>
      <c r="I28" s="66"/>
      <c r="J28" s="70"/>
      <c r="K28" s="80"/>
    </row>
    <row r="29" spans="2:11" x14ac:dyDescent="0.2">
      <c r="B29" s="79">
        <v>27</v>
      </c>
      <c r="C29" s="65"/>
      <c r="D29" s="65"/>
      <c r="E29" s="66"/>
      <c r="F29" s="67"/>
      <c r="G29" s="68"/>
      <c r="H29" s="69" t="str">
        <f t="shared" si="0"/>
        <v/>
      </c>
      <c r="I29" s="66"/>
      <c r="J29" s="70"/>
      <c r="K29" s="80"/>
    </row>
    <row r="30" spans="2:11" x14ac:dyDescent="0.2">
      <c r="B30" s="79">
        <v>28</v>
      </c>
      <c r="C30" s="65"/>
      <c r="D30" s="65"/>
      <c r="E30" s="66"/>
      <c r="F30" s="67"/>
      <c r="G30" s="68"/>
      <c r="H30" s="69" t="str">
        <f t="shared" si="0"/>
        <v/>
      </c>
      <c r="I30" s="66"/>
      <c r="J30" s="70"/>
      <c r="K30" s="80"/>
    </row>
    <row r="31" spans="2:11" x14ac:dyDescent="0.2">
      <c r="B31" s="79">
        <v>29</v>
      </c>
      <c r="C31" s="65"/>
      <c r="D31" s="65"/>
      <c r="E31" s="66"/>
      <c r="F31" s="67"/>
      <c r="G31" s="68"/>
      <c r="H31" s="69" t="str">
        <f t="shared" si="0"/>
        <v/>
      </c>
      <c r="I31" s="66"/>
      <c r="J31" s="70"/>
      <c r="K31" s="80"/>
    </row>
    <row r="32" spans="2:11" x14ac:dyDescent="0.2">
      <c r="B32" s="79">
        <v>30</v>
      </c>
      <c r="C32" s="65"/>
      <c r="D32" s="65"/>
      <c r="E32" s="66"/>
      <c r="F32" s="67"/>
      <c r="G32" s="68"/>
      <c r="H32" s="69" t="str">
        <f t="shared" si="0"/>
        <v/>
      </c>
      <c r="I32" s="66"/>
      <c r="J32" s="70"/>
      <c r="K32" s="80"/>
    </row>
    <row r="33" spans="2:11" x14ac:dyDescent="0.2">
      <c r="B33" s="79">
        <v>31</v>
      </c>
      <c r="C33" s="65"/>
      <c r="D33" s="65"/>
      <c r="E33" s="66"/>
      <c r="F33" s="67"/>
      <c r="G33" s="68"/>
      <c r="H33" s="69" t="str">
        <f t="shared" si="0"/>
        <v/>
      </c>
      <c r="I33" s="66"/>
      <c r="J33" s="70"/>
      <c r="K33" s="80"/>
    </row>
    <row r="34" spans="2:11" x14ac:dyDescent="0.2">
      <c r="B34" s="79">
        <v>32</v>
      </c>
      <c r="C34" s="65"/>
      <c r="D34" s="65"/>
      <c r="E34" s="66"/>
      <c r="F34" s="67"/>
      <c r="G34" s="68"/>
      <c r="H34" s="69" t="str">
        <f t="shared" si="0"/>
        <v/>
      </c>
      <c r="I34" s="66"/>
      <c r="J34" s="70"/>
      <c r="K34" s="80"/>
    </row>
    <row r="35" spans="2:11" x14ac:dyDescent="0.2">
      <c r="B35" s="79">
        <v>33</v>
      </c>
      <c r="C35" s="65"/>
      <c r="D35" s="65"/>
      <c r="E35" s="66"/>
      <c r="F35" s="67"/>
      <c r="G35" s="68"/>
      <c r="H35" s="69" t="str">
        <f t="shared" si="0"/>
        <v/>
      </c>
      <c r="I35" s="66"/>
      <c r="J35" s="70"/>
      <c r="K35" s="80"/>
    </row>
    <row r="36" spans="2:11" x14ac:dyDescent="0.2">
      <c r="B36" s="79">
        <v>34</v>
      </c>
      <c r="C36" s="65"/>
      <c r="D36" s="65"/>
      <c r="E36" s="66"/>
      <c r="F36" s="67"/>
      <c r="G36" s="68"/>
      <c r="H36" s="69" t="str">
        <f t="shared" si="0"/>
        <v/>
      </c>
      <c r="I36" s="66"/>
      <c r="J36" s="70"/>
      <c r="K36" s="80"/>
    </row>
    <row r="37" spans="2:11" x14ac:dyDescent="0.2">
      <c r="B37" s="79">
        <v>35</v>
      </c>
      <c r="C37" s="65"/>
      <c r="D37" s="65"/>
      <c r="E37" s="66"/>
      <c r="F37" s="67"/>
      <c r="G37" s="68"/>
      <c r="H37" s="69" t="str">
        <f t="shared" si="0"/>
        <v/>
      </c>
      <c r="I37" s="66"/>
      <c r="J37" s="70"/>
      <c r="K37" s="80"/>
    </row>
    <row r="38" spans="2:11" x14ac:dyDescent="0.2">
      <c r="B38" s="79">
        <v>36</v>
      </c>
      <c r="C38" s="65"/>
      <c r="D38" s="65"/>
      <c r="E38" s="66"/>
      <c r="F38" s="67"/>
      <c r="G38" s="68"/>
      <c r="H38" s="69" t="str">
        <f t="shared" si="0"/>
        <v/>
      </c>
      <c r="I38" s="66"/>
      <c r="J38" s="70"/>
      <c r="K38" s="80"/>
    </row>
    <row r="39" spans="2:11" x14ac:dyDescent="0.2">
      <c r="B39" s="79">
        <v>37</v>
      </c>
      <c r="C39" s="65"/>
      <c r="D39" s="65"/>
      <c r="E39" s="66"/>
      <c r="F39" s="67"/>
      <c r="G39" s="68"/>
      <c r="H39" s="69" t="str">
        <f t="shared" si="0"/>
        <v/>
      </c>
      <c r="I39" s="66"/>
      <c r="J39" s="70"/>
      <c r="K39" s="80"/>
    </row>
    <row r="40" spans="2:11" ht="15" thickBot="1" x14ac:dyDescent="0.25">
      <c r="B40" s="81">
        <v>38</v>
      </c>
      <c r="C40" s="82"/>
      <c r="D40" s="82"/>
      <c r="E40" s="83"/>
      <c r="F40" s="84"/>
      <c r="G40" s="85"/>
      <c r="H40" s="86" t="str">
        <f t="shared" si="0"/>
        <v/>
      </c>
      <c r="I40" s="83"/>
      <c r="J40" s="87"/>
      <c r="K40" s="88"/>
    </row>
  </sheetData>
  <conditionalFormatting sqref="H1:H1048576">
    <cfRule type="iconSet" priority="1">
      <iconSet reverse="1">
        <cfvo type="percent" val="0"/>
        <cfvo type="num" val="2"/>
        <cfvo type="num" val="3"/>
      </iconSet>
    </cfRule>
  </conditionalFormatting>
  <dataValidations count="3">
    <dataValidation type="list" allowBlank="1" showInputMessage="1" sqref="D1:D1048576">
      <formula1>"Scope,Schedule,Resource,Budget"</formula1>
    </dataValidation>
    <dataValidation type="list" errorStyle="warning" allowBlank="1" showInputMessage="1" showErrorMessage="1" sqref="G1:G1048576">
      <formula1>"1,2,3,4,5"</formula1>
    </dataValidation>
    <dataValidation errorStyle="warning" allowBlank="1" showInputMessage="1" showErrorMessage="1" sqref="H1:H1048576"/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"/>
  <sheetViews>
    <sheetView showGridLines="0" workbookViewId="0">
      <selection activeCell="F28" sqref="F28"/>
    </sheetView>
  </sheetViews>
  <sheetFormatPr defaultRowHeight="15" x14ac:dyDescent="0.25"/>
  <cols>
    <col min="1" max="1" width="3" style="19" customWidth="1"/>
    <col min="2" max="2" width="12.5" style="19" customWidth="1"/>
    <col min="3" max="3" width="9.125" style="19" customWidth="1"/>
    <col min="4" max="4" width="3.5" style="19" customWidth="1"/>
    <col min="5" max="16384" width="9" style="19"/>
  </cols>
  <sheetData>
    <row r="1" spans="2:6" ht="15.75" thickBot="1" x14ac:dyDescent="0.3"/>
    <row r="2" spans="2:6" ht="15.75" thickBot="1" x14ac:dyDescent="0.3">
      <c r="B2" s="34" t="s">
        <v>7</v>
      </c>
      <c r="C2" s="35"/>
      <c r="E2" s="32" t="s">
        <v>19</v>
      </c>
      <c r="F2" s="33"/>
    </row>
    <row r="3" spans="2:6" ht="15.75" thickBot="1" x14ac:dyDescent="0.3">
      <c r="B3" s="29" t="s">
        <v>8</v>
      </c>
      <c r="C3" s="30">
        <f>COUNTIF(Issues_List!$F$3:$F$32,Issues_Dashboard!$B3)</f>
        <v>4</v>
      </c>
      <c r="E3" s="29" t="s">
        <v>3</v>
      </c>
      <c r="F3" s="30">
        <f>COUNTIFS(Issues_List!$E$3:$E$32,Issues_Dashboard!$E3,Issues_List!$F$3:$F$32,Issues_Dashboard!$B$3)</f>
        <v>2</v>
      </c>
    </row>
    <row r="4" spans="2:6" ht="15.75" thickBot="1" x14ac:dyDescent="0.3">
      <c r="B4" s="29" t="s">
        <v>9</v>
      </c>
      <c r="C4" s="30">
        <f>COUNTIF(Issues_List!$F$3:$F$32,Issues_Dashboard!$B4)</f>
        <v>1</v>
      </c>
      <c r="E4" s="29" t="s">
        <v>2</v>
      </c>
      <c r="F4" s="30">
        <f>COUNTIFS(Issues_List!$E$3:$E$32,Issues_Dashboard!$E4,Issues_List!$F$3:$F$32,Issues_Dashboard!$B$3)</f>
        <v>1</v>
      </c>
    </row>
    <row r="5" spans="2:6" ht="15.75" thickBot="1" x14ac:dyDescent="0.3">
      <c r="B5" s="31"/>
      <c r="C5" s="31"/>
      <c r="E5" s="29" t="s">
        <v>1</v>
      </c>
      <c r="F5" s="30">
        <f>COUNTIFS(Issues_List!$E$3:$E$32,Issues_Dashboard!$E5,Issues_List!$F$3:$F$32,Issues_Dashboard!$B$3)</f>
        <v>1</v>
      </c>
    </row>
    <row r="6" spans="2:6" x14ac:dyDescent="0.25">
      <c r="B6" s="31"/>
    </row>
    <row r="7" spans="2:6" x14ac:dyDescent="0.25">
      <c r="D7" s="31"/>
    </row>
    <row r="8" spans="2:6" x14ac:dyDescent="0.25">
      <c r="E8" s="31"/>
    </row>
  </sheetData>
  <mergeCells count="2">
    <mergeCell ref="E2:F2"/>
    <mergeCell ref="B2:C2"/>
  </mergeCells>
  <pageMargins left="0.7" right="0.7" top="0.75" bottom="0.75" header="0.3" footer="0.3"/>
  <pageSetup orientation="portrait" horizont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I1:K22"/>
  <sheetViews>
    <sheetView showGridLines="0" workbookViewId="0">
      <selection activeCell="M26" sqref="M26"/>
    </sheetView>
  </sheetViews>
  <sheetFormatPr defaultRowHeight="14.25" x14ac:dyDescent="0.2"/>
  <cols>
    <col min="9" max="9" width="8.75" customWidth="1"/>
  </cols>
  <sheetData>
    <row r="1" s="46" customFormat="1" ht="15" thickTop="1" x14ac:dyDescent="0.2"/>
    <row r="18" spans="9:11" ht="15" x14ac:dyDescent="0.25">
      <c r="I18" s="47"/>
      <c r="J18" s="48" t="s">
        <v>54</v>
      </c>
      <c r="K18" s="49">
        <f>Risk_Calculations!E17</f>
        <v>6</v>
      </c>
    </row>
    <row r="19" spans="9:11" ht="15" x14ac:dyDescent="0.25">
      <c r="I19" s="50"/>
      <c r="J19" s="51" t="s">
        <v>55</v>
      </c>
      <c r="K19" s="52">
        <f>Risk_Calculations!E16</f>
        <v>1</v>
      </c>
    </row>
    <row r="20" spans="9:11" ht="15" x14ac:dyDescent="0.25">
      <c r="I20" s="50"/>
      <c r="J20" s="51" t="s">
        <v>56</v>
      </c>
      <c r="K20" s="52" t="e">
        <f>SUM(Risk_Calculations!B12:B13)</f>
        <v>#VALUE!</v>
      </c>
    </row>
    <row r="21" spans="9:11" ht="15" x14ac:dyDescent="0.25">
      <c r="I21" s="53"/>
      <c r="J21" s="54" t="s">
        <v>57</v>
      </c>
      <c r="K21" s="55" t="e">
        <f>SUM(Risk_Calculations!E12:E13)</f>
        <v>#VALUE!</v>
      </c>
    </row>
    <row r="22" spans="9:11" ht="15" x14ac:dyDescent="0.25">
      <c r="J22" s="56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Issues_LookupValues</vt:lpstr>
      <vt:lpstr>Risk_Calculations</vt:lpstr>
      <vt:lpstr>Issues_List</vt:lpstr>
      <vt:lpstr>Risk_Register</vt:lpstr>
      <vt:lpstr>Issues_Dashboard</vt:lpstr>
      <vt:lpstr>Risk_Dashboard</vt:lpstr>
      <vt:lpstr>ImpactEntries</vt:lpstr>
      <vt:lpstr>ImpactLookupList</vt:lpstr>
      <vt:lpstr>StatusEntries</vt:lpstr>
      <vt:lpstr>StatusLookupList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Hauenstein, Nate</dc:creator>
  <cp:lastModifiedBy>Hauenstein, Nate</cp:lastModifiedBy>
  <cp:lastPrinted>2012-04-28T14:17:54Z</cp:lastPrinted>
  <dcterms:created xsi:type="dcterms:W3CDTF">2009-05-29T12:22:21Z</dcterms:created>
  <dcterms:modified xsi:type="dcterms:W3CDTF">2016-12-28T00:33:31Z</dcterms:modified>
</cp:coreProperties>
</file>